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QME工作资料\2.数据统计\每月交易快报\"/>
    </mc:Choice>
  </mc:AlternateContent>
  <bookViews>
    <workbookView xWindow="-110" yWindow="-110" windowWidth="19420" windowHeight="10420"/>
  </bookViews>
  <sheets>
    <sheet name="月报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K33" i="1" s="1"/>
  <c r="J19" i="1"/>
  <c r="J32" i="1"/>
  <c r="K32" i="1"/>
  <c r="K29" i="1"/>
  <c r="J29" i="1"/>
  <c r="J26" i="1"/>
  <c r="K26" i="1"/>
  <c r="K17" i="1"/>
  <c r="J17" i="1"/>
  <c r="K13" i="1"/>
  <c r="J13" i="1"/>
  <c r="K11" i="1"/>
  <c r="J11" i="1"/>
</calcChain>
</file>

<file path=xl/sharedStrings.xml><?xml version="1.0" encoding="utf-8"?>
<sst xmlns="http://schemas.openxmlformats.org/spreadsheetml/2006/main" count="53" uniqueCount="48">
  <si>
    <t>深圳前海联合交易中心</t>
  </si>
  <si>
    <t>基础品种</t>
  </si>
  <si>
    <t>地区品种名称</t>
  </si>
  <si>
    <t>基准价（元/吨）</t>
  </si>
  <si>
    <t>成交量
（吨）</t>
  </si>
  <si>
    <t>成交金额
（万元）</t>
  </si>
  <si>
    <t>月初</t>
  </si>
  <si>
    <t>月最高</t>
  </si>
  <si>
    <t>月最低</t>
  </si>
  <si>
    <t>月末</t>
  </si>
  <si>
    <t>月均</t>
  </si>
  <si>
    <t>较上月涨跌</t>
  </si>
  <si>
    <t>氧化铝</t>
  </si>
  <si>
    <t>铝锭</t>
  </si>
  <si>
    <t>铜杆</t>
  </si>
  <si>
    <t>电解铜</t>
  </si>
  <si>
    <t>合计</t>
  </si>
  <si>
    <t>铝棒</t>
    <phoneticPr fontId="8" type="noConversion"/>
  </si>
  <si>
    <t>注：氧化铝全国1和全国2分别对应不含新疆和含新疆的氧化铝全国基准价。</t>
    <phoneticPr fontId="8" type="noConversion"/>
  </si>
  <si>
    <t>山西氧化铝2006</t>
  </si>
  <si>
    <t>河南氧化铝2006</t>
  </si>
  <si>
    <t>山东氧化铝2006</t>
  </si>
  <si>
    <t>广西氧化铝2006</t>
  </si>
  <si>
    <t>连云港氧化铝2006</t>
  </si>
  <si>
    <t>全国1氧化铝2006</t>
  </si>
  <si>
    <t>新疆氧化铝2006</t>
  </si>
  <si>
    <t>全国2氧化铝2006</t>
  </si>
  <si>
    <t>广东铝锭2006</t>
  </si>
  <si>
    <t>江苏铝锭2006</t>
  </si>
  <si>
    <t>上海铝锭2006</t>
  </si>
  <si>
    <t>全国铝锭2006</t>
  </si>
  <si>
    <t>广东90铝棒2006</t>
  </si>
  <si>
    <t>广东120铝棒2006</t>
  </si>
  <si>
    <t>广东178铝棒2006</t>
  </si>
  <si>
    <t>江苏120铝棒2006</t>
  </si>
  <si>
    <t>江苏178铝棒2006</t>
  </si>
  <si>
    <t>山东90铝棒2006</t>
  </si>
  <si>
    <t>全国铝棒2006</t>
  </si>
  <si>
    <t>江苏T1铜杆2006</t>
  </si>
  <si>
    <t>全国铜杆2006</t>
  </si>
  <si>
    <t>江苏电解铜2006</t>
  </si>
  <si>
    <t>上海电解铜2006</t>
  </si>
  <si>
    <t>全国电解铜2006</t>
  </si>
  <si>
    <t>广东铝锭2007</t>
    <phoneticPr fontId="8" type="noConversion"/>
  </si>
  <si>
    <t>全国铝锭2007</t>
    <phoneticPr fontId="8" type="noConversion"/>
  </si>
  <si>
    <t>江西T1铜杆2006</t>
    <phoneticPr fontId="8" type="noConversion"/>
  </si>
  <si>
    <t>-</t>
    <phoneticPr fontId="8" type="noConversion"/>
  </si>
  <si>
    <t>2020年6月交易月报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</si>
</sst>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0_ "/>
    <numFmt numFmtId="177" formatCode="_ * #,##0_ ;_ * \-#,##0_ ;_ * &quot;-&quot;??_ ;_ @_ "/>
    <numFmt numFmtId="178" formatCode="#,##0_);[Red]\(#,##0\)"/>
    <numFmt numFmtId="179" formatCode="#,##0.00_);[Red]\(#,##0.00\)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Microsoft YaHei UI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DEEB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</patternFill>
    </fill>
    <fill>
      <patternFill patternType="solid">
        <fgColor rgb="FFDDEBF7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0" fontId="4" fillId="0" borderId="1" xfId="2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0" fontId="4" fillId="6" borderId="1" xfId="2" applyNumberFormat="1" applyFont="1" applyFill="1" applyBorder="1" applyAlignment="1">
      <alignment horizontal="right" vertical="center"/>
    </xf>
    <xf numFmtId="177" fontId="1" fillId="2" borderId="0" xfId="0" applyNumberFormat="1" applyFont="1" applyFill="1"/>
    <xf numFmtId="0" fontId="4" fillId="7" borderId="1" xfId="0" applyFont="1" applyFill="1" applyBorder="1" applyAlignment="1">
      <alignment horizontal="center" vertical="center"/>
    </xf>
    <xf numFmtId="10" fontId="4" fillId="7" borderId="1" xfId="0" applyNumberFormat="1" applyFont="1" applyFill="1" applyBorder="1" applyAlignment="1">
      <alignment horizontal="right" vertical="center"/>
    </xf>
    <xf numFmtId="177" fontId="4" fillId="7" borderId="1" xfId="1" applyNumberFormat="1" applyFont="1" applyFill="1" applyBorder="1" applyAlignment="1">
      <alignment horizontal="right" vertical="center"/>
    </xf>
    <xf numFmtId="10" fontId="4" fillId="8" borderId="1" xfId="2" applyNumberFormat="1" applyFont="1" applyFill="1" applyBorder="1" applyAlignment="1">
      <alignment horizontal="right" vertical="center"/>
    </xf>
    <xf numFmtId="10" fontId="4" fillId="7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0" fontId="4" fillId="9" borderId="1" xfId="2" applyNumberFormat="1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right" vertical="center"/>
    </xf>
    <xf numFmtId="10" fontId="4" fillId="2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0" fontId="5" fillId="7" borderId="1" xfId="2" applyNumberFormat="1" applyFont="1" applyFill="1" applyBorder="1" applyAlignment="1">
      <alignment horizontal="right" vertical="center"/>
    </xf>
    <xf numFmtId="177" fontId="5" fillId="7" borderId="1" xfId="1" applyNumberFormat="1" applyFont="1" applyFill="1" applyBorder="1" applyAlignment="1">
      <alignment horizontal="right" vertical="center"/>
    </xf>
    <xf numFmtId="10" fontId="5" fillId="7" borderId="1" xfId="0" applyNumberFormat="1" applyFont="1" applyFill="1" applyBorder="1" applyAlignment="1">
      <alignment horizontal="right" vertical="center"/>
    </xf>
    <xf numFmtId="10" fontId="4" fillId="9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4" fillId="4" borderId="1" xfId="1" applyNumberFormat="1" applyFont="1" applyFill="1" applyBorder="1" applyAlignment="1">
      <alignment horizontal="right" vertical="center"/>
    </xf>
    <xf numFmtId="178" fontId="4" fillId="7" borderId="1" xfId="1" applyNumberFormat="1" applyFont="1" applyFill="1" applyBorder="1" applyAlignment="1">
      <alignment horizontal="right" vertical="center"/>
    </xf>
    <xf numFmtId="178" fontId="4" fillId="2" borderId="1" xfId="1" applyNumberFormat="1" applyFont="1" applyFill="1" applyBorder="1" applyAlignment="1">
      <alignment horizontal="right" vertical="center"/>
    </xf>
    <xf numFmtId="178" fontId="5" fillId="7" borderId="1" xfId="1" applyNumberFormat="1" applyFont="1" applyFill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179" fontId="4" fillId="4" borderId="1" xfId="1" applyNumberFormat="1" applyFont="1" applyFill="1" applyBorder="1" applyAlignment="1">
      <alignment horizontal="right" vertical="center"/>
    </xf>
    <xf numFmtId="179" fontId="4" fillId="7" borderId="1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5" fillId="7" borderId="1" xfId="1" applyNumberFormat="1" applyFont="1" applyFill="1" applyBorder="1" applyAlignment="1">
      <alignment horizontal="right" vertical="center"/>
    </xf>
    <xf numFmtId="179" fontId="5" fillId="0" borderId="1" xfId="1" applyNumberFormat="1" applyFont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1" applyNumberFormat="1" applyFont="1" applyFill="1" applyBorder="1" applyAlignment="1">
      <alignment horizontal="right" vertical="center"/>
    </xf>
    <xf numFmtId="10" fontId="5" fillId="2" borderId="1" xfId="2" applyNumberFormat="1" applyFont="1" applyFill="1" applyBorder="1" applyAlignment="1">
      <alignment horizontal="right" vertical="center"/>
    </xf>
    <xf numFmtId="178" fontId="5" fillId="2" borderId="1" xfId="1" applyNumberFormat="1" applyFont="1" applyFill="1" applyBorder="1" applyAlignment="1">
      <alignment horizontal="right" vertical="center"/>
    </xf>
    <xf numFmtId="179" fontId="5" fillId="2" borderId="1" xfId="1" applyNumberFormat="1" applyFont="1" applyFill="1" applyBorder="1" applyAlignment="1">
      <alignment horizontal="right" vertical="center"/>
    </xf>
    <xf numFmtId="10" fontId="4" fillId="2" borderId="1" xfId="2" applyNumberFormat="1" applyFont="1" applyFill="1" applyBorder="1" applyAlignment="1">
      <alignment horizontal="right" vertical="center"/>
    </xf>
    <xf numFmtId="177" fontId="4" fillId="10" borderId="10" xfId="1" applyNumberFormat="1" applyFont="1" applyFill="1" applyBorder="1" applyAlignment="1">
      <alignment horizontal="right" vertical="center"/>
    </xf>
    <xf numFmtId="177" fontId="4" fillId="11" borderId="10" xfId="1" applyNumberFormat="1" applyFont="1" applyFill="1" applyBorder="1" applyAlignment="1">
      <alignment horizontal="right" vertical="center"/>
    </xf>
    <xf numFmtId="177" fontId="9" fillId="11" borderId="10" xfId="1" applyNumberFormat="1" applyFont="1" applyFill="1" applyBorder="1" applyAlignment="1">
      <alignment horizontal="right" vertical="center"/>
    </xf>
    <xf numFmtId="177" fontId="4" fillId="7" borderId="10" xfId="1" applyNumberFormat="1" applyFont="1" applyFill="1" applyBorder="1" applyAlignment="1">
      <alignment horizontal="right" vertical="center"/>
    </xf>
    <xf numFmtId="177" fontId="4" fillId="2" borderId="10" xfId="1" applyNumberFormat="1" applyFont="1" applyFill="1" applyBorder="1" applyAlignment="1">
      <alignment horizontal="right" vertical="center"/>
    </xf>
    <xf numFmtId="177" fontId="9" fillId="7" borderId="10" xfId="1" applyNumberFormat="1" applyFont="1" applyFill="1" applyBorder="1" applyAlignment="1">
      <alignment horizontal="right" vertical="center"/>
    </xf>
    <xf numFmtId="177" fontId="9" fillId="2" borderId="1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5" zoomScaleNormal="85" workbookViewId="0">
      <selection activeCell="B3" sqref="B3"/>
    </sheetView>
  </sheetViews>
  <sheetFormatPr defaultColWidth="8.6640625" defaultRowHeight="25" customHeight="1" x14ac:dyDescent="0.45"/>
  <cols>
    <col min="1" max="1" width="1.58203125" style="1" customWidth="1"/>
    <col min="2" max="2" width="10.6640625" style="1" customWidth="1"/>
    <col min="3" max="3" width="20.6640625" style="2" customWidth="1"/>
    <col min="4" max="9" width="10.6640625" style="1" customWidth="1"/>
    <col min="10" max="10" width="13.4140625" style="1" customWidth="1"/>
    <col min="11" max="11" width="13.9140625" style="1" customWidth="1"/>
    <col min="12" max="16384" width="8.6640625" style="1"/>
  </cols>
  <sheetData>
    <row r="1" spans="1:11" ht="25" customHeight="1" x14ac:dyDescent="0.4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25" customHeight="1" x14ac:dyDescent="0.45">
      <c r="B2" s="66" t="s">
        <v>47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ht="25" customHeight="1" x14ac:dyDescent="0.4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" customHeight="1" x14ac:dyDescent="0.45">
      <c r="B4" s="67" t="s">
        <v>1</v>
      </c>
      <c r="C4" s="67" t="s">
        <v>2</v>
      </c>
      <c r="D4" s="67" t="s">
        <v>3</v>
      </c>
      <c r="E4" s="67"/>
      <c r="F4" s="67"/>
      <c r="G4" s="67"/>
      <c r="H4" s="67"/>
      <c r="I4" s="67"/>
      <c r="J4" s="67" t="s">
        <v>4</v>
      </c>
      <c r="K4" s="67" t="s">
        <v>5</v>
      </c>
    </row>
    <row r="5" spans="1:11" ht="25" customHeight="1" x14ac:dyDescent="0.45">
      <c r="B5" s="67"/>
      <c r="C5" s="67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67"/>
      <c r="K5" s="67"/>
    </row>
    <row r="6" spans="1:11" ht="25" customHeight="1" x14ac:dyDescent="0.45">
      <c r="A6" s="5"/>
      <c r="B6" s="70" t="s">
        <v>12</v>
      </c>
      <c r="C6" s="6" t="s">
        <v>19</v>
      </c>
      <c r="D6" s="13">
        <v>2300</v>
      </c>
      <c r="E6" s="13">
        <v>2301</v>
      </c>
      <c r="F6" s="13">
        <v>2285</v>
      </c>
      <c r="G6" s="59">
        <v>2285</v>
      </c>
      <c r="H6" s="13">
        <v>2297.8000000000002</v>
      </c>
      <c r="I6" s="12">
        <v>1.1207275927827443E-2</v>
      </c>
      <c r="J6" s="35">
        <v>8000</v>
      </c>
      <c r="K6" s="40">
        <v>1840.2</v>
      </c>
    </row>
    <row r="7" spans="1:11" ht="25" customHeight="1" x14ac:dyDescent="0.45">
      <c r="A7" s="5"/>
      <c r="B7" s="71"/>
      <c r="C7" s="7" t="s">
        <v>20</v>
      </c>
      <c r="D7" s="15">
        <v>2300</v>
      </c>
      <c r="E7" s="15">
        <v>2300</v>
      </c>
      <c r="F7" s="15">
        <v>2261</v>
      </c>
      <c r="G7" s="60">
        <v>2300</v>
      </c>
      <c r="H7" s="15">
        <v>2294.15</v>
      </c>
      <c r="I7" s="14">
        <v>4.7372262773721641E-3</v>
      </c>
      <c r="J7" s="36">
        <v>20000</v>
      </c>
      <c r="K7" s="41">
        <v>4600</v>
      </c>
    </row>
    <row r="8" spans="1:11" ht="25" customHeight="1" x14ac:dyDescent="0.45">
      <c r="A8" s="5"/>
      <c r="B8" s="71"/>
      <c r="C8" s="6" t="s">
        <v>21</v>
      </c>
      <c r="D8" s="13">
        <v>2200</v>
      </c>
      <c r="E8" s="13">
        <v>2237</v>
      </c>
      <c r="F8" s="13">
        <v>2200</v>
      </c>
      <c r="G8" s="59">
        <v>2237</v>
      </c>
      <c r="H8" s="13">
        <v>2219.4499999999998</v>
      </c>
      <c r="I8" s="16">
        <v>1.8381809375716873E-2</v>
      </c>
      <c r="J8" s="35">
        <v>0</v>
      </c>
      <c r="K8" s="40">
        <v>0</v>
      </c>
    </row>
    <row r="9" spans="1:11" ht="25" customHeight="1" x14ac:dyDescent="0.45">
      <c r="A9" s="5"/>
      <c r="B9" s="71"/>
      <c r="C9" s="18" t="s">
        <v>22</v>
      </c>
      <c r="D9" s="20">
        <v>2190</v>
      </c>
      <c r="E9" s="20">
        <v>2246</v>
      </c>
      <c r="F9" s="20">
        <v>2190</v>
      </c>
      <c r="G9" s="60">
        <v>2246</v>
      </c>
      <c r="H9" s="20">
        <v>2215.25</v>
      </c>
      <c r="I9" s="21">
        <v>2.4419381358544934E-2</v>
      </c>
      <c r="J9" s="37">
        <v>0</v>
      </c>
      <c r="K9" s="42">
        <v>0</v>
      </c>
    </row>
    <row r="10" spans="1:11" ht="25" customHeight="1" x14ac:dyDescent="0.45">
      <c r="A10" s="5"/>
      <c r="B10" s="71"/>
      <c r="C10" s="23" t="s">
        <v>23</v>
      </c>
      <c r="D10" s="25">
        <v>2211</v>
      </c>
      <c r="E10" s="25">
        <v>2272</v>
      </c>
      <c r="F10" s="25">
        <v>2210</v>
      </c>
      <c r="G10" s="59">
        <v>2272</v>
      </c>
      <c r="H10" s="25">
        <v>2226.5500000000002</v>
      </c>
      <c r="I10" s="24">
        <v>-3.3172508624224939E-2</v>
      </c>
      <c r="J10" s="38">
        <v>0</v>
      </c>
      <c r="K10" s="43">
        <v>0</v>
      </c>
    </row>
    <row r="11" spans="1:11" ht="25" customHeight="1" x14ac:dyDescent="0.45">
      <c r="A11" s="5"/>
      <c r="B11" s="71"/>
      <c r="C11" s="27" t="s">
        <v>24</v>
      </c>
      <c r="D11" s="29">
        <v>2240.1999999999998</v>
      </c>
      <c r="E11" s="29">
        <v>2268</v>
      </c>
      <c r="F11" s="29">
        <v>2236.1999999999998</v>
      </c>
      <c r="G11" s="61">
        <v>2268</v>
      </c>
      <c r="H11" s="29">
        <v>2250.6400000000003</v>
      </c>
      <c r="I11" s="28">
        <v>4.710130550375391E-3</v>
      </c>
      <c r="J11" s="39">
        <f>SUM(J6:J10)</f>
        <v>28000</v>
      </c>
      <c r="K11" s="44">
        <f>SUM(K6:K10)</f>
        <v>6440.2</v>
      </c>
    </row>
    <row r="12" spans="1:11" ht="25" customHeight="1" x14ac:dyDescent="0.45">
      <c r="A12" s="5"/>
      <c r="B12" s="71"/>
      <c r="C12" s="23" t="s">
        <v>25</v>
      </c>
      <c r="D12" s="25">
        <v>2704</v>
      </c>
      <c r="E12" s="25">
        <v>2748</v>
      </c>
      <c r="F12" s="25">
        <v>2704</v>
      </c>
      <c r="G12" s="59">
        <v>2748</v>
      </c>
      <c r="H12" s="25">
        <v>2723.8</v>
      </c>
      <c r="I12" s="24">
        <v>-2.7098464102869313E-2</v>
      </c>
      <c r="J12" s="38">
        <v>0</v>
      </c>
      <c r="K12" s="43">
        <v>0</v>
      </c>
    </row>
    <row r="13" spans="1:11" ht="25" customHeight="1" x14ac:dyDescent="0.45">
      <c r="A13" s="5"/>
      <c r="B13" s="72"/>
      <c r="C13" s="27" t="s">
        <v>26</v>
      </c>
      <c r="D13" s="29">
        <v>2317.5</v>
      </c>
      <c r="E13" s="29">
        <v>2348</v>
      </c>
      <c r="F13" s="29">
        <v>2316</v>
      </c>
      <c r="G13" s="61">
        <v>2348</v>
      </c>
      <c r="H13" s="29">
        <v>2329.5</v>
      </c>
      <c r="I13" s="28">
        <v>-1.6507805493608529E-3</v>
      </c>
      <c r="J13" s="39">
        <f>J11+J12</f>
        <v>28000</v>
      </c>
      <c r="K13" s="44">
        <f>K11+K12</f>
        <v>6440.2</v>
      </c>
    </row>
    <row r="14" spans="1:11" ht="25" customHeight="1" x14ac:dyDescent="0.45">
      <c r="A14" s="5"/>
      <c r="B14" s="70" t="s">
        <v>13</v>
      </c>
      <c r="C14" s="23" t="s">
        <v>27</v>
      </c>
      <c r="D14" s="25">
        <v>13540</v>
      </c>
      <c r="E14" s="25">
        <v>14071</v>
      </c>
      <c r="F14" s="25">
        <v>13475</v>
      </c>
      <c r="G14" s="59">
        <v>14071</v>
      </c>
      <c r="H14" s="25">
        <v>13803.1</v>
      </c>
      <c r="I14" s="31">
        <v>4.4871439025005566E-2</v>
      </c>
      <c r="J14" s="38">
        <v>665</v>
      </c>
      <c r="K14" s="43">
        <v>919.18600000000004</v>
      </c>
    </row>
    <row r="15" spans="1:11" ht="25" customHeight="1" x14ac:dyDescent="0.45">
      <c r="A15" s="5"/>
      <c r="B15" s="71"/>
      <c r="C15" s="18" t="s">
        <v>28</v>
      </c>
      <c r="D15" s="20">
        <v>13460</v>
      </c>
      <c r="E15" s="20">
        <v>14083</v>
      </c>
      <c r="F15" s="20">
        <v>13380</v>
      </c>
      <c r="G15" s="62">
        <v>14025</v>
      </c>
      <c r="H15" s="20">
        <v>13801.15</v>
      </c>
      <c r="I15" s="22">
        <v>5.0173746153065801E-2</v>
      </c>
      <c r="J15" s="37">
        <v>18744.5</v>
      </c>
      <c r="K15" s="42">
        <v>25905.186750000001</v>
      </c>
    </row>
    <row r="16" spans="1:11" ht="25" customHeight="1" x14ac:dyDescent="0.45">
      <c r="B16" s="71"/>
      <c r="C16" s="23" t="s">
        <v>29</v>
      </c>
      <c r="D16" s="25">
        <v>13356</v>
      </c>
      <c r="E16" s="25">
        <v>14090</v>
      </c>
      <c r="F16" s="25">
        <v>13356</v>
      </c>
      <c r="G16" s="63">
        <v>13965</v>
      </c>
      <c r="H16" s="25">
        <v>13755.9</v>
      </c>
      <c r="I16" s="24">
        <v>6.6220266290025309E-2</v>
      </c>
      <c r="J16" s="38">
        <v>608</v>
      </c>
      <c r="K16" s="43">
        <v>850.06399999999996</v>
      </c>
    </row>
    <row r="17" spans="1:11" ht="25" customHeight="1" x14ac:dyDescent="0.45">
      <c r="A17" s="5"/>
      <c r="B17" s="71"/>
      <c r="C17" s="27" t="s">
        <v>30</v>
      </c>
      <c r="D17" s="29">
        <v>13452</v>
      </c>
      <c r="E17" s="29">
        <v>14069.666666666666</v>
      </c>
      <c r="F17" s="29">
        <v>13425.333333333334</v>
      </c>
      <c r="G17" s="64">
        <v>14020.333333333334</v>
      </c>
      <c r="H17" s="29">
        <v>13786.716666666669</v>
      </c>
      <c r="I17" s="30">
        <v>5.3663352043545887E-2</v>
      </c>
      <c r="J17" s="39">
        <f>SUM(J14:J16)</f>
        <v>20017.5</v>
      </c>
      <c r="K17" s="44">
        <f>SUM(K14:K16)</f>
        <v>27674.436750000001</v>
      </c>
    </row>
    <row r="18" spans="1:11" ht="25" customHeight="1" x14ac:dyDescent="0.45">
      <c r="A18" s="5"/>
      <c r="B18" s="71"/>
      <c r="C18" s="23" t="s">
        <v>43</v>
      </c>
      <c r="D18" s="25" t="s">
        <v>46</v>
      </c>
      <c r="E18" s="25">
        <v>14210</v>
      </c>
      <c r="F18" s="25">
        <v>14210</v>
      </c>
      <c r="G18" s="63">
        <v>14210</v>
      </c>
      <c r="H18" s="25">
        <v>14210</v>
      </c>
      <c r="I18" s="26" t="s">
        <v>46</v>
      </c>
      <c r="J18" s="38">
        <v>30</v>
      </c>
      <c r="K18" s="43">
        <v>42.63</v>
      </c>
    </row>
    <row r="19" spans="1:11" ht="25" customHeight="1" x14ac:dyDescent="0.45">
      <c r="A19" s="5"/>
      <c r="B19" s="72"/>
      <c r="C19" s="27" t="s">
        <v>44</v>
      </c>
      <c r="D19" s="29" t="s">
        <v>46</v>
      </c>
      <c r="E19" s="62">
        <v>14210</v>
      </c>
      <c r="F19" s="62">
        <v>14210</v>
      </c>
      <c r="G19" s="62">
        <v>14210</v>
      </c>
      <c r="H19" s="62">
        <v>14210</v>
      </c>
      <c r="I19" s="30" t="s">
        <v>46</v>
      </c>
      <c r="J19" s="39">
        <f>J18</f>
        <v>30</v>
      </c>
      <c r="K19" s="44">
        <f>K18</f>
        <v>42.63</v>
      </c>
    </row>
    <row r="20" spans="1:11" ht="25" customHeight="1" x14ac:dyDescent="0.45">
      <c r="A20" s="5"/>
      <c r="B20" s="73" t="s">
        <v>17</v>
      </c>
      <c r="C20" s="23" t="s">
        <v>31</v>
      </c>
      <c r="D20" s="25">
        <v>14151</v>
      </c>
      <c r="E20" s="25">
        <v>14516</v>
      </c>
      <c r="F20" s="25">
        <v>14100</v>
      </c>
      <c r="G20" s="63">
        <v>14516</v>
      </c>
      <c r="H20" s="25">
        <v>14249.75</v>
      </c>
      <c r="I20" s="26">
        <v>1.2731422073589238E-2</v>
      </c>
      <c r="J20" s="38">
        <v>0</v>
      </c>
      <c r="K20" s="43">
        <v>0</v>
      </c>
    </row>
    <row r="21" spans="1:11" ht="25" customHeight="1" x14ac:dyDescent="0.45">
      <c r="A21" s="5"/>
      <c r="B21" s="73"/>
      <c r="C21" s="18" t="s">
        <v>32</v>
      </c>
      <c r="D21" s="20">
        <v>14109</v>
      </c>
      <c r="E21" s="20">
        <v>14475</v>
      </c>
      <c r="F21" s="20">
        <v>14066</v>
      </c>
      <c r="G21" s="62">
        <v>14475</v>
      </c>
      <c r="H21" s="20">
        <v>14212.35</v>
      </c>
      <c r="I21" s="19">
        <v>1.5232316337545182E-2</v>
      </c>
      <c r="J21" s="37">
        <v>0</v>
      </c>
      <c r="K21" s="42">
        <v>0</v>
      </c>
    </row>
    <row r="22" spans="1:11" ht="25" customHeight="1" x14ac:dyDescent="0.45">
      <c r="A22" s="5"/>
      <c r="B22" s="73"/>
      <c r="C22" s="23" t="s">
        <v>33</v>
      </c>
      <c r="D22" s="25">
        <v>13959</v>
      </c>
      <c r="E22" s="25">
        <v>14442</v>
      </c>
      <c r="F22" s="25">
        <v>13916</v>
      </c>
      <c r="G22" s="63">
        <v>14442</v>
      </c>
      <c r="H22" s="25">
        <v>14113.85</v>
      </c>
      <c r="I22" s="26">
        <v>1.2899200204135264E-2</v>
      </c>
      <c r="J22" s="38">
        <v>0</v>
      </c>
      <c r="K22" s="43">
        <v>0</v>
      </c>
    </row>
    <row r="23" spans="1:11" ht="25" customHeight="1" x14ac:dyDescent="0.45">
      <c r="A23" s="5"/>
      <c r="B23" s="73"/>
      <c r="C23" s="18" t="s">
        <v>34</v>
      </c>
      <c r="D23" s="20">
        <v>13892</v>
      </c>
      <c r="E23" s="20">
        <v>14400</v>
      </c>
      <c r="F23" s="20">
        <v>13892</v>
      </c>
      <c r="G23" s="62">
        <v>14400</v>
      </c>
      <c r="H23" s="20">
        <v>14176.9</v>
      </c>
      <c r="I23" s="19">
        <v>3.1685041662118385E-2</v>
      </c>
      <c r="J23" s="37">
        <v>0</v>
      </c>
      <c r="K23" s="42">
        <v>0</v>
      </c>
    </row>
    <row r="24" spans="1:11" ht="25" customHeight="1" x14ac:dyDescent="0.45">
      <c r="A24" s="5"/>
      <c r="B24" s="73"/>
      <c r="C24" s="48" t="s">
        <v>35</v>
      </c>
      <c r="D24" s="52">
        <v>13921</v>
      </c>
      <c r="E24" s="52">
        <v>14365</v>
      </c>
      <c r="F24" s="52">
        <v>13921</v>
      </c>
      <c r="G24" s="63">
        <v>14365</v>
      </c>
      <c r="H24" s="52">
        <v>14091.8</v>
      </c>
      <c r="I24" s="49">
        <v>9.6582360106038934E-3</v>
      </c>
      <c r="J24" s="50">
        <v>0</v>
      </c>
      <c r="K24" s="51">
        <v>0</v>
      </c>
    </row>
    <row r="25" spans="1:11" ht="25" customHeight="1" x14ac:dyDescent="0.45">
      <c r="A25" s="5"/>
      <c r="B25" s="73"/>
      <c r="C25" s="18" t="s">
        <v>36</v>
      </c>
      <c r="D25" s="20">
        <v>13869</v>
      </c>
      <c r="E25" s="20">
        <v>14375</v>
      </c>
      <c r="F25" s="20">
        <v>13869</v>
      </c>
      <c r="G25" s="62">
        <v>14375</v>
      </c>
      <c r="H25" s="20">
        <v>14073.65</v>
      </c>
      <c r="I25" s="22">
        <v>1.1688145719431775E-2</v>
      </c>
      <c r="J25" s="37">
        <v>0</v>
      </c>
      <c r="K25" s="42">
        <v>0</v>
      </c>
    </row>
    <row r="26" spans="1:11" ht="25" customHeight="1" x14ac:dyDescent="0.45">
      <c r="A26" s="5"/>
      <c r="B26" s="73"/>
      <c r="C26" s="32" t="s">
        <v>37</v>
      </c>
      <c r="D26" s="34">
        <v>13983.5</v>
      </c>
      <c r="E26" s="34">
        <v>14428.833333333334</v>
      </c>
      <c r="F26" s="34">
        <v>13983.5</v>
      </c>
      <c r="G26" s="65">
        <v>14428.833333333334</v>
      </c>
      <c r="H26" s="34">
        <v>14153.05</v>
      </c>
      <c r="I26" s="33">
        <v>1.5825708528956817E-2</v>
      </c>
      <c r="J26" s="46">
        <f>SUM(J20:J25)</f>
        <v>0</v>
      </c>
      <c r="K26" s="47">
        <f>SUM(K20:K25)</f>
        <v>0</v>
      </c>
    </row>
    <row r="27" spans="1:11" ht="25" customHeight="1" x14ac:dyDescent="0.45">
      <c r="A27" s="5"/>
      <c r="B27" s="74" t="s">
        <v>14</v>
      </c>
      <c r="C27" s="18" t="s">
        <v>38</v>
      </c>
      <c r="D27" s="20">
        <v>44512</v>
      </c>
      <c r="E27" s="20">
        <v>45455</v>
      </c>
      <c r="F27" s="20">
        <v>43675</v>
      </c>
      <c r="G27" s="62">
        <v>45455</v>
      </c>
      <c r="H27" s="20">
        <v>44564.05</v>
      </c>
      <c r="I27" s="22">
        <v>1.5491394021643012E-2</v>
      </c>
      <c r="J27" s="37">
        <v>3712</v>
      </c>
      <c r="K27" s="42">
        <v>16666.223999999998</v>
      </c>
    </row>
    <row r="28" spans="1:11" ht="25" customHeight="1" x14ac:dyDescent="0.45">
      <c r="A28" s="5"/>
      <c r="B28" s="75"/>
      <c r="C28" s="23" t="s">
        <v>45</v>
      </c>
      <c r="D28" s="25" t="s">
        <v>46</v>
      </c>
      <c r="E28" s="25">
        <v>48017</v>
      </c>
      <c r="F28" s="25">
        <v>47550</v>
      </c>
      <c r="G28" s="63">
        <v>47680</v>
      </c>
      <c r="H28" s="25">
        <v>47723.727272727272</v>
      </c>
      <c r="I28" s="58" t="s">
        <v>46</v>
      </c>
      <c r="J28" s="38">
        <v>672</v>
      </c>
      <c r="K28" s="43">
        <v>3201.9839999999999</v>
      </c>
    </row>
    <row r="29" spans="1:11" ht="25" customHeight="1" x14ac:dyDescent="0.45">
      <c r="A29" s="5"/>
      <c r="B29" s="76"/>
      <c r="C29" s="27" t="s">
        <v>39</v>
      </c>
      <c r="D29" s="29">
        <v>44512</v>
      </c>
      <c r="E29" s="29">
        <v>46736</v>
      </c>
      <c r="F29" s="29">
        <v>43920</v>
      </c>
      <c r="G29" s="64">
        <v>46567.5</v>
      </c>
      <c r="H29" s="29">
        <v>45332.45</v>
      </c>
      <c r="I29" s="28">
        <v>3.3001103914846563E-2</v>
      </c>
      <c r="J29" s="39">
        <f>SUM(J27:J28)</f>
        <v>4384</v>
      </c>
      <c r="K29" s="44">
        <f>SUM(K27:K28)</f>
        <v>19868.207999999999</v>
      </c>
    </row>
    <row r="30" spans="1:11" ht="25" customHeight="1" x14ac:dyDescent="0.45">
      <c r="A30" s="5"/>
      <c r="B30" s="74" t="s">
        <v>15</v>
      </c>
      <c r="C30" s="23" t="s">
        <v>40</v>
      </c>
      <c r="D30" s="25">
        <v>44130</v>
      </c>
      <c r="E30" s="25">
        <v>47559</v>
      </c>
      <c r="F30" s="25">
        <v>43995</v>
      </c>
      <c r="G30" s="63">
        <v>47559</v>
      </c>
      <c r="H30" s="25">
        <v>45056.1</v>
      </c>
      <c r="I30" s="58">
        <v>2.0298537505897274E-2</v>
      </c>
      <c r="J30" s="38">
        <v>3800</v>
      </c>
      <c r="K30" s="43">
        <v>16743.900000000001</v>
      </c>
    </row>
    <row r="31" spans="1:11" ht="25" customHeight="1" x14ac:dyDescent="0.45">
      <c r="A31" s="5"/>
      <c r="B31" s="75"/>
      <c r="C31" s="18" t="s">
        <v>41</v>
      </c>
      <c r="D31" s="20">
        <v>43710</v>
      </c>
      <c r="E31" s="20">
        <v>47834</v>
      </c>
      <c r="F31" s="20">
        <v>43710</v>
      </c>
      <c r="G31" s="62">
        <v>47834</v>
      </c>
      <c r="H31" s="20">
        <v>46053.3</v>
      </c>
      <c r="I31" s="19">
        <v>5.3610157858613672E-2</v>
      </c>
      <c r="J31" s="37">
        <v>200</v>
      </c>
      <c r="K31" s="42">
        <v>926.4</v>
      </c>
    </row>
    <row r="32" spans="1:11" ht="25" customHeight="1" x14ac:dyDescent="0.45">
      <c r="A32" s="5"/>
      <c r="B32" s="76"/>
      <c r="C32" s="53" t="s">
        <v>42</v>
      </c>
      <c r="D32" s="54">
        <v>43920</v>
      </c>
      <c r="E32" s="54">
        <v>47696.5</v>
      </c>
      <c r="F32" s="54">
        <v>43920</v>
      </c>
      <c r="G32" s="65">
        <v>47696.5</v>
      </c>
      <c r="H32" s="54">
        <v>45554.7</v>
      </c>
      <c r="I32" s="55">
        <v>3.2128238048485747E-2</v>
      </c>
      <c r="J32" s="56">
        <f>SUM(J30:J31)</f>
        <v>4000</v>
      </c>
      <c r="K32" s="57">
        <f>SUM(K30:K31)</f>
        <v>17670.300000000003</v>
      </c>
    </row>
    <row r="33" spans="2:11" ht="25" customHeight="1" x14ac:dyDescent="0.45">
      <c r="B33" s="68" t="s">
        <v>16</v>
      </c>
      <c r="C33" s="69"/>
      <c r="D33" s="8"/>
      <c r="E33" s="9"/>
      <c r="F33" s="9"/>
      <c r="G33" s="9"/>
      <c r="H33" s="9"/>
      <c r="I33" s="12"/>
      <c r="J33" s="45"/>
      <c r="K33" s="45">
        <f>K13+K17+K19+K26+K29+K32</f>
        <v>71695.774749999997</v>
      </c>
    </row>
    <row r="34" spans="2:11" ht="25" customHeight="1" x14ac:dyDescent="0.45">
      <c r="B34" s="10" t="s">
        <v>18</v>
      </c>
      <c r="C34" s="11"/>
      <c r="J34" s="17"/>
    </row>
    <row r="35" spans="2:11" ht="25" customHeight="1" x14ac:dyDescent="0.45">
      <c r="B35" s="10"/>
    </row>
    <row r="36" spans="2:11" ht="25" customHeight="1" x14ac:dyDescent="0.45">
      <c r="B36" s="10"/>
    </row>
    <row r="37" spans="2:11" ht="25" customHeight="1" x14ac:dyDescent="0.45">
      <c r="B37" s="10"/>
    </row>
  </sheetData>
  <mergeCells count="13">
    <mergeCell ref="B1:K1"/>
    <mergeCell ref="B2:K2"/>
    <mergeCell ref="D4:I4"/>
    <mergeCell ref="B33:C33"/>
    <mergeCell ref="B4:B5"/>
    <mergeCell ref="B6:B13"/>
    <mergeCell ref="B20:B26"/>
    <mergeCell ref="B27:B29"/>
    <mergeCell ref="B30:B32"/>
    <mergeCell ref="C4:C5"/>
    <mergeCell ref="J4:J5"/>
    <mergeCell ref="K4:K5"/>
    <mergeCell ref="B14:B19"/>
  </mergeCells>
  <phoneticPr fontId="8" type="noConversion"/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2020-07-01T08:30:52Z</cp:lastPrinted>
  <dcterms:created xsi:type="dcterms:W3CDTF">2015-06-05T18:19:00Z</dcterms:created>
  <dcterms:modified xsi:type="dcterms:W3CDTF">2020-07-01T08:32:23Z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